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736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<sst xmlns="http://schemas.openxmlformats.org/spreadsheetml/2006/main" count="26" uniqueCount="19">
  <si>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Weight (kg)</t>
  </si>
  <si>
    <t>1% blood vol</t>
  </si>
  <si>
    <t>5% blood volume</t>
  </si>
  <si>
    <t>10% blood volume</t>
  </si>
  <si>
    <t>Blood vol/ kg (ml)</t>
  </si>
  <si>
    <t>Total blood volume (ml)</t>
  </si>
  <si>
    <t>Allowable (24 hours)</t>
  </si>
  <si>
    <t>2.5% blood volume</t>
  </si>
  <si>
    <t>WELL CHILDREN</t>
  </si>
  <si>
    <t>2% blood volume</t>
  </si>
  <si>
    <t>3% blood volume</t>
  </si>
  <si>
    <t>Max (60 days)</t>
  </si>
  <si>
    <t>Points to Add</t>
  </si>
  <si>
    <t>1. Blood is taken by an experienced person</t>
  </si>
  <si>
    <t>2. Collection procedures to minimize discomfort - applying local anaesthetic cream</t>
  </si>
  <si>
    <t>3. Blood draws/ sampling for research to be coordinated with that done as part of standard clinical care in order to minimize burden on the child</t>
  </si>
  <si>
    <t xml:space="preserve">4. Blood drawn for both research and clinical purposes not to exceed 3% of blood volume in 24h </t>
  </si>
  <si>
    <t>5. If blood drawn is done for research purposes only, therefore not to exceed 3% of blood volume within 2 weeks or if 3% of blood volume is drawn at one sampling no repeat sampling to be done within 2 weeks</t>
  </si>
  <si>
    <t>SICK CHILDREN (Severe sepsis, Requiring &gt;40% oxygen, Hypotensive)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</si>
</sst>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15" borderId="10" xfId="0" applyFont="1" applyFill="1" applyBorder="1" applyAlignment="1">
      <alignment horizontal="center" wrapText="1"/>
    </xf>
    <xf numFmtId="0" fontId="37" fillId="15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9.421875" style="2" customWidth="1"/>
    <col min="2" max="2" width="11.00390625" style="2" bestFit="1" customWidth="1"/>
    <col min="3" max="3" width="12.7109375" style="2" customWidth="1"/>
    <col min="4" max="5" width="9.8515625" style="2" customWidth="1"/>
    <col min="6" max="6" width="11.421875" style="2" customWidth="1"/>
    <col min="7" max="7" width="13.140625" style="2" bestFit="1" customWidth="1"/>
    <col min="8" max="8" width="13.140625" style="2" customWidth="1"/>
    <col min="9" max="16384" width="9.140625" style="2" customWidth="1"/>
  </cols>
  <sheetData>
    <row r="1" spans="3:12" s="8" customFormat="1" ht="15">
      <c r="C1" s="8" t="s">
        <v>8</v>
      </c>
      <c r="L1" s="8" t="s">
        <v>18</v>
      </c>
    </row>
    <row r="2" spans="1:15" ht="15">
      <c r="A2" s="3"/>
      <c r="B2" s="3"/>
      <c r="C2" s="3"/>
      <c r="D2" s="12" t="s">
        <v>6</v>
      </c>
      <c r="E2" s="12"/>
      <c r="F2" s="12"/>
      <c r="G2" s="4" t="s">
        <v>11</v>
      </c>
      <c r="H2" s="9"/>
      <c r="I2" s="3"/>
      <c r="J2" s="3"/>
      <c r="K2" s="3"/>
      <c r="L2" s="12" t="s">
        <v>6</v>
      </c>
      <c r="M2" s="12"/>
      <c r="N2" s="12"/>
      <c r="O2" s="4" t="s">
        <v>11</v>
      </c>
    </row>
    <row r="3" spans="1:15" s="1" customFormat="1" ht="51.75">
      <c r="A3" s="5" t="s">
        <v>0</v>
      </c>
      <c r="B3" s="5" t="s">
        <v>4</v>
      </c>
      <c r="C3" s="5" t="s">
        <v>5</v>
      </c>
      <c r="D3" s="5" t="s">
        <v>1</v>
      </c>
      <c r="E3" s="6" t="s">
        <v>7</v>
      </c>
      <c r="F3" s="5" t="s">
        <v>2</v>
      </c>
      <c r="G3" s="5" t="s">
        <v>3</v>
      </c>
      <c r="H3" s="5"/>
      <c r="I3" s="5" t="s">
        <v>0</v>
      </c>
      <c r="J3" s="5" t="s">
        <v>4</v>
      </c>
      <c r="K3" s="5" t="s">
        <v>5</v>
      </c>
      <c r="L3" s="5" t="s">
        <v>1</v>
      </c>
      <c r="M3" s="6" t="s">
        <v>9</v>
      </c>
      <c r="N3" s="5" t="s">
        <v>10</v>
      </c>
      <c r="O3" s="5" t="s">
        <v>3</v>
      </c>
    </row>
    <row r="4" spans="1:15" ht="15">
      <c r="A4" s="4">
        <v>1</v>
      </c>
      <c r="B4" s="5">
        <v>100</v>
      </c>
      <c r="C4" s="4">
        <f aca="true" t="shared" si="0" ref="C4:C22">A4*B4</f>
        <v>100</v>
      </c>
      <c r="D4" s="4">
        <f>C4*0.01</f>
        <v>1</v>
      </c>
      <c r="E4" s="7">
        <f>C4*0.025</f>
        <v>2.5</v>
      </c>
      <c r="F4" s="4">
        <f aca="true" t="shared" si="1" ref="F4:F22">C4*0.05</f>
        <v>5</v>
      </c>
      <c r="G4" s="4">
        <f aca="true" t="shared" si="2" ref="G4:G22">C4*0.1</f>
        <v>10</v>
      </c>
      <c r="H4" s="4"/>
      <c r="I4" s="4">
        <v>1</v>
      </c>
      <c r="J4" s="5">
        <v>100</v>
      </c>
      <c r="K4" s="4">
        <f>I4*J4</f>
        <v>100</v>
      </c>
      <c r="L4" s="4">
        <f>K4*0.01</f>
        <v>1</v>
      </c>
      <c r="M4" s="7">
        <f>K4*0.02</f>
        <v>2</v>
      </c>
      <c r="N4" s="4">
        <f>K4*0.03</f>
        <v>3</v>
      </c>
      <c r="O4" s="4">
        <f aca="true" t="shared" si="3" ref="O4:O22">K4*0.1</f>
        <v>10</v>
      </c>
    </row>
    <row r="5" spans="1:15" ht="15">
      <c r="A5" s="4">
        <v>2</v>
      </c>
      <c r="B5" s="5">
        <v>100</v>
      </c>
      <c r="C5" s="4">
        <f t="shared" si="0"/>
        <v>200</v>
      </c>
      <c r="D5" s="4">
        <f aca="true" t="shared" si="4" ref="D5:D22">C5*0.01</f>
        <v>2</v>
      </c>
      <c r="E5" s="7">
        <f aca="true" t="shared" si="5" ref="E5:E22">C5*0.025</f>
        <v>5</v>
      </c>
      <c r="F5" s="4">
        <f t="shared" si="1"/>
        <v>10</v>
      </c>
      <c r="G5" s="4">
        <f t="shared" si="2"/>
        <v>20</v>
      </c>
      <c r="H5" s="4"/>
      <c r="I5" s="4">
        <v>2</v>
      </c>
      <c r="J5" s="5">
        <v>90</v>
      </c>
      <c r="K5" s="4">
        <v>180</v>
      </c>
      <c r="L5" s="4">
        <f aca="true" t="shared" si="6" ref="L5:L22">K5*0.01</f>
        <v>1.8</v>
      </c>
      <c r="M5" s="7">
        <f aca="true" t="shared" si="7" ref="M5:M22">K5*0.02</f>
        <v>3.6</v>
      </c>
      <c r="N5" s="4">
        <f aca="true" t="shared" si="8" ref="N5:N22">K5*0.03</f>
        <v>5.3999999999999995</v>
      </c>
      <c r="O5" s="4">
        <f t="shared" si="3"/>
        <v>18</v>
      </c>
    </row>
    <row r="6" spans="1:15" ht="15">
      <c r="A6" s="4">
        <v>3</v>
      </c>
      <c r="B6" s="4">
        <v>80</v>
      </c>
      <c r="C6" s="4">
        <f t="shared" si="0"/>
        <v>240</v>
      </c>
      <c r="D6" s="4">
        <f t="shared" si="4"/>
        <v>2.4</v>
      </c>
      <c r="E6" s="7">
        <f t="shared" si="5"/>
        <v>6</v>
      </c>
      <c r="F6" s="4">
        <f t="shared" si="1"/>
        <v>12</v>
      </c>
      <c r="G6" s="4">
        <f t="shared" si="2"/>
        <v>24</v>
      </c>
      <c r="H6" s="4"/>
      <c r="I6" s="4">
        <v>3</v>
      </c>
      <c r="J6" s="4">
        <v>80</v>
      </c>
      <c r="K6" s="4">
        <f aca="true" t="shared" si="9" ref="K6:K22">I6*J6</f>
        <v>240</v>
      </c>
      <c r="L6" s="4">
        <f t="shared" si="6"/>
        <v>2.4</v>
      </c>
      <c r="M6" s="7">
        <f t="shared" si="7"/>
        <v>4.8</v>
      </c>
      <c r="N6" s="4">
        <f t="shared" si="8"/>
        <v>7.199999999999999</v>
      </c>
      <c r="O6" s="4">
        <f t="shared" si="3"/>
        <v>24</v>
      </c>
    </row>
    <row r="7" spans="1:15" ht="15">
      <c r="A7" s="4">
        <v>4</v>
      </c>
      <c r="B7" s="4">
        <v>80</v>
      </c>
      <c r="C7" s="4">
        <f t="shared" si="0"/>
        <v>320</v>
      </c>
      <c r="D7" s="4">
        <f t="shared" si="4"/>
        <v>3.2</v>
      </c>
      <c r="E7" s="7">
        <f t="shared" si="5"/>
        <v>8</v>
      </c>
      <c r="F7" s="4">
        <f t="shared" si="1"/>
        <v>16</v>
      </c>
      <c r="G7" s="4">
        <f t="shared" si="2"/>
        <v>32</v>
      </c>
      <c r="H7" s="4"/>
      <c r="I7" s="4">
        <v>4</v>
      </c>
      <c r="J7" s="4">
        <v>80</v>
      </c>
      <c r="K7" s="4">
        <f t="shared" si="9"/>
        <v>320</v>
      </c>
      <c r="L7" s="4">
        <f t="shared" si="6"/>
        <v>3.2</v>
      </c>
      <c r="M7" s="7">
        <f t="shared" si="7"/>
        <v>6.4</v>
      </c>
      <c r="N7" s="4">
        <f t="shared" si="8"/>
        <v>9.6</v>
      </c>
      <c r="O7" s="4">
        <f t="shared" si="3"/>
        <v>32</v>
      </c>
    </row>
    <row r="8" spans="1:15" ht="15">
      <c r="A8" s="4">
        <v>5</v>
      </c>
      <c r="B8" s="4">
        <v>80</v>
      </c>
      <c r="C8" s="4">
        <f t="shared" si="0"/>
        <v>400</v>
      </c>
      <c r="D8" s="4">
        <f t="shared" si="4"/>
        <v>4</v>
      </c>
      <c r="E8" s="7">
        <f t="shared" si="5"/>
        <v>10</v>
      </c>
      <c r="F8" s="4">
        <f t="shared" si="1"/>
        <v>20</v>
      </c>
      <c r="G8" s="4">
        <f t="shared" si="2"/>
        <v>40</v>
      </c>
      <c r="H8" s="4"/>
      <c r="I8" s="4">
        <v>5</v>
      </c>
      <c r="J8" s="4">
        <v>80</v>
      </c>
      <c r="K8" s="4">
        <f t="shared" si="9"/>
        <v>400</v>
      </c>
      <c r="L8" s="4">
        <f t="shared" si="6"/>
        <v>4</v>
      </c>
      <c r="M8" s="7">
        <f t="shared" si="7"/>
        <v>8</v>
      </c>
      <c r="N8" s="4">
        <f t="shared" si="8"/>
        <v>12</v>
      </c>
      <c r="O8" s="4">
        <f t="shared" si="3"/>
        <v>40</v>
      </c>
    </row>
    <row r="9" spans="1:15" ht="15">
      <c r="A9" s="4">
        <v>6</v>
      </c>
      <c r="B9" s="4">
        <v>80</v>
      </c>
      <c r="C9" s="4">
        <f t="shared" si="0"/>
        <v>480</v>
      </c>
      <c r="D9" s="4">
        <f t="shared" si="4"/>
        <v>4.8</v>
      </c>
      <c r="E9" s="7">
        <f t="shared" si="5"/>
        <v>12</v>
      </c>
      <c r="F9" s="4">
        <f t="shared" si="1"/>
        <v>24</v>
      </c>
      <c r="G9" s="4">
        <f t="shared" si="2"/>
        <v>48</v>
      </c>
      <c r="H9" s="4"/>
      <c r="I9" s="4">
        <v>6</v>
      </c>
      <c r="J9" s="4">
        <v>80</v>
      </c>
      <c r="K9" s="4">
        <f t="shared" si="9"/>
        <v>480</v>
      </c>
      <c r="L9" s="4">
        <f t="shared" si="6"/>
        <v>4.8</v>
      </c>
      <c r="M9" s="7">
        <f t="shared" si="7"/>
        <v>9.6</v>
      </c>
      <c r="N9" s="4">
        <f t="shared" si="8"/>
        <v>14.399999999999999</v>
      </c>
      <c r="O9" s="4">
        <f t="shared" si="3"/>
        <v>48</v>
      </c>
    </row>
    <row r="10" spans="1:15" ht="15">
      <c r="A10" s="4">
        <v>7</v>
      </c>
      <c r="B10" s="4">
        <v>80</v>
      </c>
      <c r="C10" s="4">
        <f t="shared" si="0"/>
        <v>560</v>
      </c>
      <c r="D10" s="4">
        <f t="shared" si="4"/>
        <v>5.6000000000000005</v>
      </c>
      <c r="E10" s="7">
        <f t="shared" si="5"/>
        <v>14</v>
      </c>
      <c r="F10" s="4">
        <f t="shared" si="1"/>
        <v>28</v>
      </c>
      <c r="G10" s="4">
        <f t="shared" si="2"/>
        <v>56</v>
      </c>
      <c r="H10" s="4"/>
      <c r="I10" s="4">
        <v>7</v>
      </c>
      <c r="J10" s="4">
        <v>80</v>
      </c>
      <c r="K10" s="4">
        <f t="shared" si="9"/>
        <v>560</v>
      </c>
      <c r="L10" s="4">
        <f t="shared" si="6"/>
        <v>5.6000000000000005</v>
      </c>
      <c r="M10" s="7">
        <f t="shared" si="7"/>
        <v>11.200000000000001</v>
      </c>
      <c r="N10" s="4">
        <f t="shared" si="8"/>
        <v>16.8</v>
      </c>
      <c r="O10" s="4">
        <f t="shared" si="3"/>
        <v>56</v>
      </c>
    </row>
    <row r="11" spans="1:15" ht="15">
      <c r="A11" s="4">
        <v>8</v>
      </c>
      <c r="B11" s="4">
        <v>80</v>
      </c>
      <c r="C11" s="4">
        <f t="shared" si="0"/>
        <v>640</v>
      </c>
      <c r="D11" s="4">
        <f t="shared" si="4"/>
        <v>6.4</v>
      </c>
      <c r="E11" s="7">
        <f t="shared" si="5"/>
        <v>16</v>
      </c>
      <c r="F11" s="4">
        <f t="shared" si="1"/>
        <v>32</v>
      </c>
      <c r="G11" s="4">
        <f t="shared" si="2"/>
        <v>64</v>
      </c>
      <c r="H11" s="4"/>
      <c r="I11" s="4">
        <v>8</v>
      </c>
      <c r="J11" s="4">
        <v>80</v>
      </c>
      <c r="K11" s="4">
        <f t="shared" si="9"/>
        <v>640</v>
      </c>
      <c r="L11" s="4">
        <f t="shared" si="6"/>
        <v>6.4</v>
      </c>
      <c r="M11" s="7">
        <f t="shared" si="7"/>
        <v>12.8</v>
      </c>
      <c r="N11" s="4">
        <f t="shared" si="8"/>
        <v>19.2</v>
      </c>
      <c r="O11" s="4">
        <f t="shared" si="3"/>
        <v>64</v>
      </c>
    </row>
    <row r="12" spans="1:15" ht="15">
      <c r="A12" s="4">
        <v>9</v>
      </c>
      <c r="B12" s="4">
        <v>80</v>
      </c>
      <c r="C12" s="4">
        <f t="shared" si="0"/>
        <v>720</v>
      </c>
      <c r="D12" s="4">
        <f t="shared" si="4"/>
        <v>7.2</v>
      </c>
      <c r="E12" s="7">
        <f t="shared" si="5"/>
        <v>18</v>
      </c>
      <c r="F12" s="4">
        <f t="shared" si="1"/>
        <v>36</v>
      </c>
      <c r="G12" s="4">
        <f t="shared" si="2"/>
        <v>72</v>
      </c>
      <c r="H12" s="4"/>
      <c r="I12" s="4">
        <v>9</v>
      </c>
      <c r="J12" s="4">
        <v>80</v>
      </c>
      <c r="K12" s="4">
        <f t="shared" si="9"/>
        <v>720</v>
      </c>
      <c r="L12" s="4">
        <f t="shared" si="6"/>
        <v>7.2</v>
      </c>
      <c r="M12" s="7">
        <f t="shared" si="7"/>
        <v>14.4</v>
      </c>
      <c r="N12" s="4">
        <f t="shared" si="8"/>
        <v>21.599999999999998</v>
      </c>
      <c r="O12" s="4">
        <f t="shared" si="3"/>
        <v>72</v>
      </c>
    </row>
    <row r="13" spans="1:15" ht="15">
      <c r="A13" s="4">
        <v>10</v>
      </c>
      <c r="B13" s="4">
        <v>80</v>
      </c>
      <c r="C13" s="4">
        <f t="shared" si="0"/>
        <v>800</v>
      </c>
      <c r="D13" s="4">
        <f t="shared" si="4"/>
        <v>8</v>
      </c>
      <c r="E13" s="7">
        <f t="shared" si="5"/>
        <v>20</v>
      </c>
      <c r="F13" s="4">
        <f t="shared" si="1"/>
        <v>40</v>
      </c>
      <c r="G13" s="4">
        <f t="shared" si="2"/>
        <v>80</v>
      </c>
      <c r="H13" s="4"/>
      <c r="I13" s="4">
        <v>10</v>
      </c>
      <c r="J13" s="4">
        <v>80</v>
      </c>
      <c r="K13" s="4">
        <f t="shared" si="9"/>
        <v>800</v>
      </c>
      <c r="L13" s="4">
        <f t="shared" si="6"/>
        <v>8</v>
      </c>
      <c r="M13" s="7">
        <f t="shared" si="7"/>
        <v>16</v>
      </c>
      <c r="N13" s="4">
        <f t="shared" si="8"/>
        <v>24</v>
      </c>
      <c r="O13" s="4">
        <f t="shared" si="3"/>
        <v>80</v>
      </c>
    </row>
    <row r="14" spans="1:15" ht="15">
      <c r="A14" s="4">
        <v>11</v>
      </c>
      <c r="B14" s="4">
        <v>80</v>
      </c>
      <c r="C14" s="4">
        <f t="shared" si="0"/>
        <v>880</v>
      </c>
      <c r="D14" s="4">
        <f t="shared" si="4"/>
        <v>8.8</v>
      </c>
      <c r="E14" s="7">
        <f t="shared" si="5"/>
        <v>22</v>
      </c>
      <c r="F14" s="4">
        <f t="shared" si="1"/>
        <v>44</v>
      </c>
      <c r="G14" s="4">
        <f t="shared" si="2"/>
        <v>88</v>
      </c>
      <c r="H14" s="4"/>
      <c r="I14" s="4">
        <v>11</v>
      </c>
      <c r="J14" s="4">
        <v>80</v>
      </c>
      <c r="K14" s="4">
        <f t="shared" si="9"/>
        <v>880</v>
      </c>
      <c r="L14" s="4">
        <f t="shared" si="6"/>
        <v>8.8</v>
      </c>
      <c r="M14" s="7">
        <f t="shared" si="7"/>
        <v>17.6</v>
      </c>
      <c r="N14" s="4">
        <f t="shared" si="8"/>
        <v>26.4</v>
      </c>
      <c r="O14" s="4">
        <f t="shared" si="3"/>
        <v>88</v>
      </c>
    </row>
    <row r="15" spans="1:15" ht="15">
      <c r="A15" s="4">
        <v>12</v>
      </c>
      <c r="B15" s="4">
        <v>80</v>
      </c>
      <c r="C15" s="4">
        <f t="shared" si="0"/>
        <v>960</v>
      </c>
      <c r="D15" s="4">
        <f t="shared" si="4"/>
        <v>9.6</v>
      </c>
      <c r="E15" s="7">
        <f t="shared" si="5"/>
        <v>24</v>
      </c>
      <c r="F15" s="4">
        <f t="shared" si="1"/>
        <v>48</v>
      </c>
      <c r="G15" s="4">
        <f t="shared" si="2"/>
        <v>96</v>
      </c>
      <c r="H15" s="4"/>
      <c r="I15" s="4">
        <v>12</v>
      </c>
      <c r="J15" s="4">
        <v>80</v>
      </c>
      <c r="K15" s="4">
        <f t="shared" si="9"/>
        <v>960</v>
      </c>
      <c r="L15" s="4">
        <f t="shared" si="6"/>
        <v>9.6</v>
      </c>
      <c r="M15" s="7">
        <f t="shared" si="7"/>
        <v>19.2</v>
      </c>
      <c r="N15" s="4">
        <f t="shared" si="8"/>
        <v>28.799999999999997</v>
      </c>
      <c r="O15" s="4">
        <f t="shared" si="3"/>
        <v>96</v>
      </c>
    </row>
    <row r="16" spans="1:15" ht="15">
      <c r="A16" s="4">
        <v>13</v>
      </c>
      <c r="B16" s="4">
        <v>80</v>
      </c>
      <c r="C16" s="4">
        <f t="shared" si="0"/>
        <v>1040</v>
      </c>
      <c r="D16" s="4">
        <f t="shared" si="4"/>
        <v>10.4</v>
      </c>
      <c r="E16" s="7">
        <f t="shared" si="5"/>
        <v>26</v>
      </c>
      <c r="F16" s="4">
        <f t="shared" si="1"/>
        <v>52</v>
      </c>
      <c r="G16" s="4">
        <f t="shared" si="2"/>
        <v>104</v>
      </c>
      <c r="H16" s="4"/>
      <c r="I16" s="4">
        <v>13</v>
      </c>
      <c r="J16" s="4">
        <v>80</v>
      </c>
      <c r="K16" s="4">
        <f t="shared" si="9"/>
        <v>1040</v>
      </c>
      <c r="L16" s="4">
        <f t="shared" si="6"/>
        <v>10.4</v>
      </c>
      <c r="M16" s="7">
        <f t="shared" si="7"/>
        <v>20.8</v>
      </c>
      <c r="N16" s="4">
        <f t="shared" si="8"/>
        <v>31.2</v>
      </c>
      <c r="O16" s="4">
        <f t="shared" si="3"/>
        <v>104</v>
      </c>
    </row>
    <row r="17" spans="1:15" ht="15">
      <c r="A17" s="4">
        <v>14</v>
      </c>
      <c r="B17" s="4">
        <v>80</v>
      </c>
      <c r="C17" s="4">
        <f t="shared" si="0"/>
        <v>1120</v>
      </c>
      <c r="D17" s="4">
        <f t="shared" si="4"/>
        <v>11.200000000000001</v>
      </c>
      <c r="E17" s="7">
        <f t="shared" si="5"/>
        <v>28</v>
      </c>
      <c r="F17" s="4">
        <f t="shared" si="1"/>
        <v>56</v>
      </c>
      <c r="G17" s="4">
        <f t="shared" si="2"/>
        <v>112</v>
      </c>
      <c r="H17" s="4"/>
      <c r="I17" s="4">
        <v>14</v>
      </c>
      <c r="J17" s="4">
        <v>80</v>
      </c>
      <c r="K17" s="4">
        <f t="shared" si="9"/>
        <v>1120</v>
      </c>
      <c r="L17" s="4">
        <f t="shared" si="6"/>
        <v>11.200000000000001</v>
      </c>
      <c r="M17" s="7">
        <f t="shared" si="7"/>
        <v>22.400000000000002</v>
      </c>
      <c r="N17" s="4">
        <f t="shared" si="8"/>
        <v>33.6</v>
      </c>
      <c r="O17" s="4">
        <f t="shared" si="3"/>
        <v>112</v>
      </c>
    </row>
    <row r="18" spans="1:15" ht="15">
      <c r="A18" s="4">
        <v>15</v>
      </c>
      <c r="B18" s="4">
        <v>80</v>
      </c>
      <c r="C18" s="4">
        <f t="shared" si="0"/>
        <v>1200</v>
      </c>
      <c r="D18" s="4">
        <f t="shared" si="4"/>
        <v>12</v>
      </c>
      <c r="E18" s="7">
        <f t="shared" si="5"/>
        <v>30</v>
      </c>
      <c r="F18" s="4">
        <f t="shared" si="1"/>
        <v>60</v>
      </c>
      <c r="G18" s="4">
        <f t="shared" si="2"/>
        <v>120</v>
      </c>
      <c r="H18" s="4"/>
      <c r="I18" s="4">
        <v>15</v>
      </c>
      <c r="J18" s="4">
        <v>80</v>
      </c>
      <c r="K18" s="4">
        <f t="shared" si="9"/>
        <v>1200</v>
      </c>
      <c r="L18" s="4">
        <f t="shared" si="6"/>
        <v>12</v>
      </c>
      <c r="M18" s="7">
        <f t="shared" si="7"/>
        <v>24</v>
      </c>
      <c r="N18" s="4">
        <f t="shared" si="8"/>
        <v>36</v>
      </c>
      <c r="O18" s="4">
        <f t="shared" si="3"/>
        <v>120</v>
      </c>
    </row>
    <row r="19" spans="1:15" ht="15">
      <c r="A19" s="4">
        <v>16</v>
      </c>
      <c r="B19" s="4">
        <v>80</v>
      </c>
      <c r="C19" s="4">
        <f t="shared" si="0"/>
        <v>1280</v>
      </c>
      <c r="D19" s="4">
        <f t="shared" si="4"/>
        <v>12.8</v>
      </c>
      <c r="E19" s="7">
        <f t="shared" si="5"/>
        <v>32</v>
      </c>
      <c r="F19" s="4">
        <f t="shared" si="1"/>
        <v>64</v>
      </c>
      <c r="G19" s="4">
        <f t="shared" si="2"/>
        <v>128</v>
      </c>
      <c r="H19" s="4"/>
      <c r="I19" s="4">
        <v>16</v>
      </c>
      <c r="J19" s="4">
        <v>80</v>
      </c>
      <c r="K19" s="4">
        <f t="shared" si="9"/>
        <v>1280</v>
      </c>
      <c r="L19" s="4">
        <f t="shared" si="6"/>
        <v>12.8</v>
      </c>
      <c r="M19" s="7">
        <f t="shared" si="7"/>
        <v>25.6</v>
      </c>
      <c r="N19" s="4">
        <f t="shared" si="8"/>
        <v>38.4</v>
      </c>
      <c r="O19" s="4">
        <f t="shared" si="3"/>
        <v>128</v>
      </c>
    </row>
    <row r="20" spans="1:15" ht="15">
      <c r="A20" s="4">
        <v>17</v>
      </c>
      <c r="B20" s="4">
        <v>80</v>
      </c>
      <c r="C20" s="4">
        <f t="shared" si="0"/>
        <v>1360</v>
      </c>
      <c r="D20" s="4">
        <f t="shared" si="4"/>
        <v>13.6</v>
      </c>
      <c r="E20" s="7">
        <f t="shared" si="5"/>
        <v>34</v>
      </c>
      <c r="F20" s="4">
        <f t="shared" si="1"/>
        <v>68</v>
      </c>
      <c r="G20" s="4">
        <f t="shared" si="2"/>
        <v>136</v>
      </c>
      <c r="H20" s="4"/>
      <c r="I20" s="4">
        <v>17</v>
      </c>
      <c r="J20" s="4">
        <v>80</v>
      </c>
      <c r="K20" s="4">
        <f t="shared" si="9"/>
        <v>1360</v>
      </c>
      <c r="L20" s="4">
        <f t="shared" si="6"/>
        <v>13.6</v>
      </c>
      <c r="M20" s="7">
        <f t="shared" si="7"/>
        <v>27.2</v>
      </c>
      <c r="N20" s="4">
        <f t="shared" si="8"/>
        <v>40.8</v>
      </c>
      <c r="O20" s="4">
        <f t="shared" si="3"/>
        <v>136</v>
      </c>
    </row>
    <row r="21" spans="1:15" ht="15">
      <c r="A21" s="4">
        <v>18</v>
      </c>
      <c r="B21" s="4">
        <v>80</v>
      </c>
      <c r="C21" s="4">
        <f t="shared" si="0"/>
        <v>1440</v>
      </c>
      <c r="D21" s="4">
        <f t="shared" si="4"/>
        <v>14.4</v>
      </c>
      <c r="E21" s="7">
        <f t="shared" si="5"/>
        <v>36</v>
      </c>
      <c r="F21" s="4">
        <f t="shared" si="1"/>
        <v>72</v>
      </c>
      <c r="G21" s="4">
        <f t="shared" si="2"/>
        <v>144</v>
      </c>
      <c r="H21" s="4"/>
      <c r="I21" s="4">
        <v>18</v>
      </c>
      <c r="J21" s="4">
        <v>80</v>
      </c>
      <c r="K21" s="4">
        <f t="shared" si="9"/>
        <v>1440</v>
      </c>
      <c r="L21" s="4">
        <f t="shared" si="6"/>
        <v>14.4</v>
      </c>
      <c r="M21" s="7">
        <f t="shared" si="7"/>
        <v>28.8</v>
      </c>
      <c r="N21" s="4">
        <f t="shared" si="8"/>
        <v>43.199999999999996</v>
      </c>
      <c r="O21" s="4">
        <f t="shared" si="3"/>
        <v>144</v>
      </c>
    </row>
    <row r="22" spans="1:15" ht="15">
      <c r="A22" s="4">
        <v>19</v>
      </c>
      <c r="B22" s="4">
        <v>80</v>
      </c>
      <c r="C22" s="4">
        <f t="shared" si="0"/>
        <v>1520</v>
      </c>
      <c r="D22" s="4">
        <f t="shared" si="4"/>
        <v>15.200000000000001</v>
      </c>
      <c r="E22" s="7">
        <f t="shared" si="5"/>
        <v>38</v>
      </c>
      <c r="F22" s="4">
        <f t="shared" si="1"/>
        <v>76</v>
      </c>
      <c r="G22" s="4">
        <f t="shared" si="2"/>
        <v>152</v>
      </c>
      <c r="H22" s="4"/>
      <c r="I22" s="4">
        <v>19</v>
      </c>
      <c r="J22" s="4">
        <v>80</v>
      </c>
      <c r="K22" s="4">
        <f t="shared" si="9"/>
        <v>1520</v>
      </c>
      <c r="L22" s="4">
        <f t="shared" si="6"/>
        <v>15.200000000000001</v>
      </c>
      <c r="M22" s="7">
        <f t="shared" si="7"/>
        <v>30.400000000000002</v>
      </c>
      <c r="N22" s="4">
        <f t="shared" si="8"/>
        <v>45.6</v>
      </c>
      <c r="O22" s="4">
        <f t="shared" si="3"/>
        <v>152</v>
      </c>
    </row>
    <row r="23" spans="1:15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8:12" ht="15">
      <c r="H24" s="10" t="s">
        <v>12</v>
      </c>
      <c r="I24" s="3"/>
      <c r="J24" s="3"/>
      <c r="K24" s="3"/>
      <c r="L24" s="3"/>
    </row>
    <row r="25" spans="7:12" ht="15">
      <c r="G25" s="11"/>
      <c r="H25" s="11" t="s">
        <v>13</v>
      </c>
      <c r="I25" s="11"/>
      <c r="J25" s="11"/>
      <c r="K25" s="11"/>
      <c r="L25" s="11"/>
    </row>
    <row r="26" spans="7:12" ht="15">
      <c r="G26" s="11"/>
      <c r="H26" s="11" t="s">
        <v>14</v>
      </c>
      <c r="I26" s="11"/>
      <c r="J26" s="11"/>
      <c r="K26" s="11"/>
      <c r="L26" s="11"/>
    </row>
    <row r="27" spans="7:12" ht="15" hidden="1">
      <c r="G27" s="11"/>
      <c r="H27" s="11" t="s">
        <v>15</v>
      </c>
      <c r="I27" s="11"/>
      <c r="J27" s="11"/>
      <c r="K27" s="11"/>
      <c r="L27" s="11"/>
    </row>
    <row r="28" s="11" customFormat="1" ht="11.25">
      <c r="H28" s="11" t="s">
        <v>16</v>
      </c>
    </row>
    <row r="29" s="11" customFormat="1" ht="11.25">
      <c r="H29" s="11" t="s">
        <v>17</v>
      </c>
    </row>
  </sheetData>
  <sheetProtection/>
  <mergeCells count="2">
    <mergeCell ref="D2:F2"/>
    <mergeCell ref="L2:N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cutlandc</dc:creator>
  <cp:keywords/>
  <dc:description/>
  <cp:lastModifiedBy>Michael Tolmay</cp:lastModifiedBy>
  <cp:lastPrinted>2014-04-17T14:04:16Z</cp:lastPrinted>
  <dcterms:created xsi:type="dcterms:W3CDTF">2013-10-23T14:01:15Z</dcterms:created>
  <dcterms:modified xsi:type="dcterms:W3CDTF">2014-05-05T06:52:04Z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